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2390" windowHeight="7800" activeTab="0"/>
  </bookViews>
  <sheets>
    <sheet name="Test 2" sheetId="1" r:id="rId1"/>
  </sheets>
  <definedNames/>
  <calcPr fullCalcOnLoad="1"/>
</workbook>
</file>

<file path=xl/sharedStrings.xml><?xml version="1.0" encoding="utf-8"?>
<sst xmlns="http://schemas.openxmlformats.org/spreadsheetml/2006/main" count="85" uniqueCount="23">
  <si>
    <t>B</t>
  </si>
  <si>
    <t>Risposta</t>
  </si>
  <si>
    <t>Risposta esatta</t>
  </si>
  <si>
    <t>N° quesito</t>
  </si>
  <si>
    <t>esatte</t>
  </si>
  <si>
    <t>sbagliate</t>
  </si>
  <si>
    <t>omesse</t>
  </si>
  <si>
    <t>inglese</t>
  </si>
  <si>
    <t>matematica</t>
  </si>
  <si>
    <t>fisica</t>
  </si>
  <si>
    <t>N° risposte</t>
  </si>
  <si>
    <t>Hai risposto a</t>
  </si>
  <si>
    <t>quesiti</t>
  </si>
  <si>
    <t>Punti</t>
  </si>
  <si>
    <t>TEST</t>
  </si>
  <si>
    <t>RE</t>
  </si>
  <si>
    <t>compr. verb.</t>
  </si>
  <si>
    <t>Inserisci le tue risposte nelle celle verdi</t>
  </si>
  <si>
    <t>E</t>
  </si>
  <si>
    <t>C</t>
  </si>
  <si>
    <t>D</t>
  </si>
  <si>
    <t>A</t>
  </si>
  <si>
    <t>Test di AutoValutazione N. 2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</si>
</sst>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2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10" xfId="0" applyFont="1" applyFill="1" applyBorder="1" applyAlignment="1" applyProtection="1" quotePrefix="1">
      <alignment horizontal="center"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1" fillId="33" borderId="12" xfId="0" applyFont="1" applyFill="1" applyBorder="1" applyAlignment="1" applyProtection="1" quotePrefix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2" fontId="1" fillId="0" borderId="14" xfId="0" applyNumberFormat="1" applyFont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1" fillId="35" borderId="10" xfId="0" applyFont="1" applyFill="1" applyBorder="1" applyAlignment="1" applyProtection="1">
      <alignment horizontal="center"/>
      <protection hidden="1"/>
    </xf>
    <xf numFmtId="0" fontId="1" fillId="35" borderId="13" xfId="0" applyFont="1" applyFill="1" applyBorder="1" applyAlignment="1" applyProtection="1">
      <alignment horizontal="center"/>
      <protection hidden="1"/>
    </xf>
    <xf numFmtId="0" fontId="1" fillId="34" borderId="0" xfId="0" applyFont="1" applyFill="1" applyAlignment="1" applyProtection="1" quotePrefix="1">
      <alignment horizontal="left"/>
      <protection hidden="1"/>
    </xf>
    <xf numFmtId="0" fontId="1" fillId="35" borderId="15" xfId="0" applyFont="1" applyFill="1" applyBorder="1" applyAlignment="1" applyProtection="1">
      <alignment horizontal="center"/>
      <protection hidden="1"/>
    </xf>
    <xf numFmtId="2" fontId="1" fillId="35" borderId="14" xfId="0" applyNumberFormat="1" applyFont="1" applyFill="1" applyBorder="1" applyAlignment="1" applyProtection="1">
      <alignment horizontal="center"/>
      <protection hidden="1"/>
    </xf>
    <xf numFmtId="0" fontId="1" fillId="35" borderId="16" xfId="0" applyFont="1" applyFill="1" applyBorder="1" applyAlignment="1" applyProtection="1">
      <alignment horizontal="center"/>
      <protection hidden="1"/>
    </xf>
    <xf numFmtId="0" fontId="1" fillId="35" borderId="12" xfId="0" applyFont="1" applyFill="1" applyBorder="1" applyAlignment="1" applyProtection="1">
      <alignment horizontal="center"/>
      <protection hidden="1"/>
    </xf>
    <xf numFmtId="0" fontId="1" fillId="35" borderId="17" xfId="0" applyFont="1" applyFill="1" applyBorder="1" applyAlignment="1" applyProtection="1">
      <alignment horizontal="center"/>
      <protection hidden="1"/>
    </xf>
    <xf numFmtId="2" fontId="1" fillId="35" borderId="18" xfId="0" applyNumberFormat="1" applyFont="1" applyFill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36" borderId="0" xfId="0" applyFont="1" applyFill="1" applyAlignment="1" applyProtection="1" quotePrefix="1">
      <alignment horizontal="left"/>
      <protection hidden="1"/>
    </xf>
    <xf numFmtId="0" fontId="1" fillId="33" borderId="20" xfId="0" applyFont="1" applyFill="1" applyBorder="1" applyAlignment="1" applyProtection="1" quotePrefix="1">
      <alignment horizontal="center"/>
      <protection hidden="1"/>
    </xf>
    <xf numFmtId="0" fontId="1" fillId="33" borderId="17" xfId="0" applyFont="1" applyFill="1" applyBorder="1" applyAlignment="1" applyProtection="1" quotePrefix="1">
      <alignment horizontal="center"/>
      <protection hidden="1"/>
    </xf>
    <xf numFmtId="2" fontId="1" fillId="33" borderId="13" xfId="0" applyNumberFormat="1" applyFont="1" applyFill="1" applyBorder="1" applyAlignment="1" applyProtection="1" quotePrefix="1">
      <alignment horizontal="center"/>
      <protection hidden="1"/>
    </xf>
    <xf numFmtId="0" fontId="1" fillId="37" borderId="21" xfId="0" applyFont="1" applyFill="1" applyBorder="1" applyAlignment="1" applyProtection="1">
      <alignment horizontal="center"/>
      <protection hidden="1"/>
    </xf>
    <xf numFmtId="0" fontId="1" fillId="35" borderId="0" xfId="0" applyFont="1" applyFill="1" applyBorder="1" applyAlignment="1" applyProtection="1">
      <alignment horizontal="center"/>
      <protection hidden="1"/>
    </xf>
    <xf numFmtId="2" fontId="1" fillId="35" borderId="0" xfId="0" applyNumberFormat="1" applyFont="1" applyFill="1" applyBorder="1" applyAlignment="1" applyProtection="1">
      <alignment horizontal="center"/>
      <protection hidden="1"/>
    </xf>
    <xf numFmtId="0" fontId="1" fillId="35" borderId="0" xfId="0" applyFont="1" applyFill="1" applyAlignment="1" applyProtection="1" quotePrefix="1">
      <alignment horizontal="left"/>
      <protection hidden="1"/>
    </xf>
    <xf numFmtId="0" fontId="1" fillId="35" borderId="0" xfId="0" applyFont="1" applyFill="1" applyAlignment="1" applyProtection="1">
      <alignment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35" borderId="0" xfId="0" applyFont="1" applyFill="1" applyAlignment="1" applyProtection="1">
      <alignment horizontal="center"/>
      <protection hidden="1"/>
    </xf>
    <xf numFmtId="0" fontId="1" fillId="38" borderId="22" xfId="0" applyFont="1" applyFill="1" applyBorder="1" applyAlignment="1" applyProtection="1">
      <alignment horizontal="right"/>
      <protection hidden="1"/>
    </xf>
    <xf numFmtId="0" fontId="1" fillId="38" borderId="23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1" fillId="35" borderId="24" xfId="0" applyFont="1" applyFill="1" applyBorder="1" applyAlignment="1" applyProtection="1">
      <alignment horizontal="center"/>
      <protection hidden="1"/>
    </xf>
    <xf numFmtId="0" fontId="1" fillId="39" borderId="25" xfId="0" applyFont="1" applyFill="1" applyBorder="1" applyAlignment="1" applyProtection="1">
      <alignment horizontal="center"/>
      <protection hidden="1"/>
    </xf>
    <xf numFmtId="0" fontId="1" fillId="39" borderId="26" xfId="0" applyFont="1" applyFill="1" applyBorder="1" applyAlignment="1" applyProtection="1">
      <alignment horizontal="center"/>
      <protection hidden="1"/>
    </xf>
    <xf numFmtId="0" fontId="1" fillId="39" borderId="27" xfId="0" applyFont="1" applyFill="1" applyBorder="1" applyAlignment="1" applyProtection="1">
      <alignment horizontal="center"/>
      <protection hidden="1"/>
    </xf>
    <xf numFmtId="0" fontId="1" fillId="39" borderId="23" xfId="0" applyFont="1" applyFill="1" applyBorder="1" applyAlignment="1" applyProtection="1">
      <alignment horizontal="center"/>
      <protection hidden="1"/>
    </xf>
    <xf numFmtId="0" fontId="1" fillId="38" borderId="28" xfId="0" applyFont="1" applyFill="1" applyBorder="1" applyAlignment="1" applyProtection="1">
      <alignment horizontal="right"/>
      <protection hidden="1"/>
    </xf>
    <xf numFmtId="0" fontId="1" fillId="38" borderId="29" xfId="0" applyFont="1" applyFill="1" applyBorder="1" applyAlignment="1" applyProtection="1" quotePrefix="1">
      <alignment/>
      <protection hidden="1"/>
    </xf>
    <xf numFmtId="0" fontId="1" fillId="38" borderId="30" xfId="0" applyFont="1" applyFill="1" applyBorder="1" applyAlignment="1" applyProtection="1">
      <alignment horizontal="center"/>
      <protection hidden="1"/>
    </xf>
    <xf numFmtId="0" fontId="1" fillId="39" borderId="31" xfId="0" applyFont="1" applyFill="1" applyBorder="1" applyAlignment="1" applyProtection="1">
      <alignment horizontal="right"/>
      <protection hidden="1"/>
    </xf>
    <xf numFmtId="0" fontId="1" fillId="39" borderId="32" xfId="0" applyFont="1" applyFill="1" applyBorder="1" applyAlignment="1" applyProtection="1">
      <alignment horizontal="right"/>
      <protection hidden="1"/>
    </xf>
    <xf numFmtId="0" fontId="1" fillId="39" borderId="33" xfId="0" applyFont="1" applyFill="1" applyBorder="1" applyAlignment="1" applyProtection="1">
      <alignment horizontal="right"/>
      <protection hidden="1"/>
    </xf>
    <xf numFmtId="0" fontId="1" fillId="39" borderId="34" xfId="0" applyFont="1" applyFill="1" applyBorder="1" applyAlignment="1" applyProtection="1">
      <alignment horizontal="right"/>
      <protection hidden="1"/>
    </xf>
    <xf numFmtId="0" fontId="1" fillId="36" borderId="0" xfId="0" applyFont="1" applyFill="1" applyAlignment="1" applyProtection="1">
      <alignment/>
      <protection hidden="1"/>
    </xf>
    <xf numFmtId="0" fontId="1" fillId="35" borderId="0" xfId="0" applyFont="1" applyFill="1" applyBorder="1" applyAlignment="1" applyProtection="1">
      <alignment horizontal="right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40" borderId="10" xfId="0" applyFont="1" applyFill="1" applyBorder="1" applyAlignment="1" applyProtection="1" quotePrefix="1">
      <alignment horizontal="center"/>
      <protection hidden="1"/>
    </xf>
    <xf numFmtId="0" fontId="1" fillId="39" borderId="15" xfId="0" applyFont="1" applyFill="1" applyBorder="1" applyAlignment="1" applyProtection="1">
      <alignment horizontal="center"/>
      <protection hidden="1"/>
    </xf>
    <xf numFmtId="0" fontId="1" fillId="40" borderId="11" xfId="0" applyFont="1" applyFill="1" applyBorder="1" applyAlignment="1" applyProtection="1" quotePrefix="1">
      <alignment horizontal="center"/>
      <protection hidden="1"/>
    </xf>
    <xf numFmtId="0" fontId="1" fillId="39" borderId="37" xfId="0" applyFont="1" applyFill="1" applyBorder="1" applyAlignment="1" applyProtection="1">
      <alignment horizontal="center"/>
      <protection hidden="1"/>
    </xf>
    <xf numFmtId="0" fontId="1" fillId="33" borderId="12" xfId="0" applyFont="1" applyFill="1" applyBorder="1" applyAlignment="1" applyProtection="1">
      <alignment horizontal="center"/>
      <protection hidden="1"/>
    </xf>
    <xf numFmtId="0" fontId="1" fillId="40" borderId="12" xfId="0" applyFont="1" applyFill="1" applyBorder="1" applyAlignment="1" applyProtection="1" quotePrefix="1">
      <alignment horizontal="center"/>
      <protection hidden="1"/>
    </xf>
    <xf numFmtId="0" fontId="1" fillId="39" borderId="16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34" borderId="0" xfId="0" applyFont="1" applyFill="1" applyAlignment="1" applyProtection="1">
      <alignment horizontal="center"/>
      <protection hidden="1"/>
    </xf>
    <xf numFmtId="1" fontId="1" fillId="36" borderId="38" xfId="0" applyNumberFormat="1" applyFont="1" applyFill="1" applyBorder="1" applyAlignment="1" applyProtection="1">
      <alignment horizontal="center"/>
      <protection hidden="1"/>
    </xf>
    <xf numFmtId="0" fontId="1" fillId="37" borderId="10" xfId="0" applyFont="1" applyFill="1" applyBorder="1" applyAlignment="1" applyProtection="1">
      <alignment horizontal="center"/>
      <protection hidden="1" locked="0"/>
    </xf>
    <xf numFmtId="0" fontId="1" fillId="37" borderId="11" xfId="0" applyFont="1" applyFill="1" applyBorder="1" applyAlignment="1" applyProtection="1">
      <alignment horizontal="center"/>
      <protection hidden="1" locked="0"/>
    </xf>
    <xf numFmtId="0" fontId="1" fillId="37" borderId="12" xfId="0" applyFont="1" applyFill="1" applyBorder="1" applyAlignment="1" applyProtection="1">
      <alignment horizontal="center"/>
      <protection hidden="1" locked="0"/>
    </xf>
    <xf numFmtId="0" fontId="1" fillId="39" borderId="36" xfId="0" applyFont="1" applyFill="1" applyBorder="1" applyAlignment="1" applyProtection="1">
      <alignment horizontal="center"/>
      <protection hidden="1"/>
    </xf>
    <xf numFmtId="0" fontId="1" fillId="39" borderId="35" xfId="0" applyFont="1" applyFill="1" applyBorder="1" applyAlignment="1" applyProtection="1">
      <alignment horizontal="center"/>
      <protection hidden="1"/>
    </xf>
    <xf numFmtId="0" fontId="1" fillId="39" borderId="39" xfId="0" applyFont="1" applyFill="1" applyBorder="1" applyAlignment="1" applyProtection="1">
      <alignment horizontal="center"/>
      <protection hidden="1"/>
    </xf>
    <xf numFmtId="0" fontId="2" fillId="41" borderId="29" xfId="0" applyFont="1" applyFill="1" applyBorder="1" applyAlignment="1" applyProtection="1">
      <alignment horizontal="center"/>
      <protection hidden="1"/>
    </xf>
    <xf numFmtId="0" fontId="3" fillId="39" borderId="40" xfId="0" applyFont="1" applyFill="1" applyBorder="1" applyAlignment="1" applyProtection="1">
      <alignment horizontal="center" vertical="center"/>
      <protection hidden="1"/>
    </xf>
    <xf numFmtId="0" fontId="3" fillId="39" borderId="41" xfId="0" applyFont="1" applyFill="1" applyBorder="1" applyAlignment="1" applyProtection="1">
      <alignment horizontal="center" vertical="center"/>
      <protection hidden="1"/>
    </xf>
    <xf numFmtId="0" fontId="3" fillId="39" borderId="42" xfId="0" applyFont="1" applyFill="1" applyBorder="1" applyAlignment="1" applyProtection="1">
      <alignment horizontal="center" vertical="center"/>
      <protection hidden="1"/>
    </xf>
    <xf numFmtId="0" fontId="3" fillId="39" borderId="43" xfId="0" applyFont="1" applyFill="1" applyBorder="1" applyAlignment="1" applyProtection="1">
      <alignment horizontal="center" vertical="center"/>
      <protection hidden="1"/>
    </xf>
    <xf numFmtId="0" fontId="3" fillId="39" borderId="44" xfId="0" applyFont="1" applyFill="1" applyBorder="1" applyAlignment="1" applyProtection="1">
      <alignment horizontal="center" vertical="center"/>
      <protection hidden="1"/>
    </xf>
    <xf numFmtId="0" fontId="3" fillId="39" borderId="45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19" sqref="I19"/>
    </sheetView>
  </sheetViews>
  <sheetFormatPr defaultColWidth="8.8515625" defaultRowHeight="12.75"/>
  <cols>
    <col min="1" max="1" width="3.28125" style="33" customWidth="1"/>
    <col min="2" max="3" width="8.8515625" style="33" hidden="1" customWidth="1"/>
    <col min="4" max="6" width="14.57421875" style="59" customWidth="1"/>
    <col min="7" max="7" width="14.57421875" style="33" customWidth="1"/>
    <col min="8" max="8" width="9.421875" style="33" customWidth="1"/>
    <col min="9" max="9" width="15.140625" style="59" customWidth="1"/>
    <col min="10" max="10" width="14.140625" style="59" customWidth="1"/>
    <col min="11" max="11" width="9.7109375" style="59" customWidth="1"/>
    <col min="12" max="12" width="8.7109375" style="59" customWidth="1"/>
    <col min="13" max="16384" width="8.8515625" style="33" customWidth="1"/>
  </cols>
  <sheetData>
    <row r="1" spans="1:13" ht="14.25" thickBot="1" thickTop="1">
      <c r="A1" s="27"/>
      <c r="B1" s="27"/>
      <c r="C1" s="27"/>
      <c r="D1" s="27"/>
      <c r="E1" s="65" t="s">
        <v>10</v>
      </c>
      <c r="F1" s="66"/>
      <c r="G1" s="67"/>
      <c r="H1" s="30"/>
      <c r="I1" s="31" t="s">
        <v>11</v>
      </c>
      <c r="J1" s="23">
        <f>65-COUNTBLANK(E11:E75)</f>
        <v>0</v>
      </c>
      <c r="K1" s="32" t="s">
        <v>12</v>
      </c>
      <c r="M1" s="27"/>
    </row>
    <row r="2" spans="1:13" ht="14.25" thickBot="1" thickTop="1">
      <c r="A2" s="27"/>
      <c r="B2" s="27"/>
      <c r="C2" s="27"/>
      <c r="D2" s="34"/>
      <c r="E2" s="35" t="s">
        <v>4</v>
      </c>
      <c r="F2" s="36" t="s">
        <v>5</v>
      </c>
      <c r="G2" s="37" t="s">
        <v>6</v>
      </c>
      <c r="H2" s="38" t="s">
        <v>13</v>
      </c>
      <c r="I2" s="39" t="s">
        <v>14</v>
      </c>
      <c r="J2" s="40" t="str">
        <f>IF(OR($J1=65)=TRUE,"COMPLETATO","NON COMPLETATO")</f>
        <v>NON COMPLETATO</v>
      </c>
      <c r="K2" s="41"/>
      <c r="M2" s="27"/>
    </row>
    <row r="3" spans="1:13" ht="13.5" thickTop="1">
      <c r="A3" s="27"/>
      <c r="D3" s="42" t="s">
        <v>7</v>
      </c>
      <c r="E3" s="8">
        <f>COUNTIF($C11:$C40,"1")</f>
        <v>0</v>
      </c>
      <c r="F3" s="5">
        <f>COUNTIF($C11:$C40,"-0,25")</f>
        <v>0</v>
      </c>
      <c r="G3" s="6">
        <f>COUNTIF($C11:$C40,"0")</f>
        <v>0</v>
      </c>
      <c r="H3" s="7">
        <f>SUM(G11:G40)</f>
        <v>0</v>
      </c>
      <c r="I3" s="11" t="str">
        <f>IF(OR($E3&lt;=23)=TRUE,"OFA_TENG","TENG SUPERATO")</f>
        <v>OFA_TENG</v>
      </c>
      <c r="J3" s="60"/>
      <c r="K3" s="30"/>
      <c r="L3" s="30"/>
      <c r="M3" s="27"/>
    </row>
    <row r="4" spans="1:13" ht="12.75">
      <c r="A4" s="27"/>
      <c r="D4" s="43" t="s">
        <v>8</v>
      </c>
      <c r="E4" s="29">
        <f>COUNTIF($C41:$C65,"1")</f>
        <v>0</v>
      </c>
      <c r="F4" s="9">
        <f>COUNTIF($C41:$C65,"-0,25")</f>
        <v>0</v>
      </c>
      <c r="G4" s="10">
        <f>COUNTIF($C41:$C65,"0")</f>
        <v>0</v>
      </c>
      <c r="H4" s="7">
        <f>SUM(G41:G65)</f>
        <v>0</v>
      </c>
      <c r="I4" s="27"/>
      <c r="J4" s="27"/>
      <c r="K4" s="27"/>
      <c r="L4" s="27"/>
      <c r="M4" s="27"/>
    </row>
    <row r="5" spans="1:13" ht="12.75">
      <c r="A5" s="27"/>
      <c r="D5" s="43" t="s">
        <v>16</v>
      </c>
      <c r="E5" s="12">
        <f>COUNTIF($C66:$C70,"1")</f>
        <v>0</v>
      </c>
      <c r="F5" s="9">
        <f>COUNTIF($C66:$C70,"-0,25")</f>
        <v>0</v>
      </c>
      <c r="G5" s="10">
        <f>COUNTIF($C66:$C70,"0")</f>
        <v>0</v>
      </c>
      <c r="H5" s="13">
        <f>SUM(G66:G70)</f>
        <v>0</v>
      </c>
      <c r="I5" s="27"/>
      <c r="J5" s="27"/>
      <c r="K5" s="27"/>
      <c r="L5" s="27"/>
      <c r="M5" s="27"/>
    </row>
    <row r="6" spans="1:13" ht="13.5" thickBot="1">
      <c r="A6" s="27"/>
      <c r="D6" s="44" t="s">
        <v>9</v>
      </c>
      <c r="E6" s="14">
        <f>COUNTIF($C71:$C75,"1")</f>
        <v>0</v>
      </c>
      <c r="F6" s="15">
        <f>COUNTIF($C71:$C75,"-0,25")</f>
        <v>0</v>
      </c>
      <c r="G6" s="16">
        <f>COUNTIF($C71:$C75,"0")</f>
        <v>0</v>
      </c>
      <c r="H6" s="17">
        <f>SUM(G71:G75)</f>
        <v>0</v>
      </c>
      <c r="I6" s="27"/>
      <c r="J6" s="27"/>
      <c r="K6" s="27"/>
      <c r="L6" s="30"/>
      <c r="M6" s="27"/>
    </row>
    <row r="7" spans="1:13" ht="14.25" thickBot="1" thickTop="1">
      <c r="A7" s="27"/>
      <c r="D7" s="45" t="s">
        <v>14</v>
      </c>
      <c r="E7" s="28">
        <f>SUM(E3:E6)</f>
        <v>0</v>
      </c>
      <c r="F7" s="18">
        <f>SUM(F3:F6)</f>
        <v>0</v>
      </c>
      <c r="G7" s="18">
        <f>SUM(G3:G6)</f>
        <v>0</v>
      </c>
      <c r="H7" s="61">
        <f>ROUND(SUM(H3:H6),0)</f>
        <v>0</v>
      </c>
      <c r="I7" s="19" t="str">
        <f>IF(OR($H7&gt;=60)=TRUE,"TOL SUPERATO","OFA_TEST")</f>
        <v>OFA_TEST</v>
      </c>
      <c r="J7" s="46"/>
      <c r="K7" s="27"/>
      <c r="L7" s="30"/>
      <c r="M7" s="27"/>
    </row>
    <row r="8" spans="1:13" ht="13.5" thickTop="1">
      <c r="A8" s="27"/>
      <c r="D8" s="47"/>
      <c r="E8" s="24"/>
      <c r="F8" s="24"/>
      <c r="G8" s="24"/>
      <c r="H8" s="25"/>
      <c r="I8" s="26"/>
      <c r="J8" s="27"/>
      <c r="K8" s="27"/>
      <c r="L8" s="30"/>
      <c r="M8" s="27"/>
    </row>
    <row r="9" spans="1:13" ht="13.5" thickBot="1">
      <c r="A9" s="27"/>
      <c r="D9" s="68" t="s">
        <v>17</v>
      </c>
      <c r="E9" s="68"/>
      <c r="F9" s="68"/>
      <c r="G9" s="68"/>
      <c r="H9" s="27"/>
      <c r="I9" s="30"/>
      <c r="J9" s="30"/>
      <c r="K9" s="30"/>
      <c r="L9" s="30"/>
      <c r="M9" s="27"/>
    </row>
    <row r="10" spans="1:13" ht="13.5" thickTop="1">
      <c r="A10" s="27"/>
      <c r="B10" s="48" t="s">
        <v>15</v>
      </c>
      <c r="C10" s="48"/>
      <c r="D10" s="49" t="s">
        <v>3</v>
      </c>
      <c r="E10" s="50" t="s">
        <v>1</v>
      </c>
      <c r="F10" s="50" t="s">
        <v>2</v>
      </c>
      <c r="G10" s="51" t="s">
        <v>13</v>
      </c>
      <c r="H10" s="27"/>
      <c r="I10" s="30"/>
      <c r="J10" s="30"/>
      <c r="K10" s="30"/>
      <c r="L10" s="30"/>
      <c r="M10" s="27"/>
    </row>
    <row r="11" spans="1:13" ht="13.5" thickBot="1">
      <c r="A11" s="27"/>
      <c r="B11" s="2" t="s">
        <v>18</v>
      </c>
      <c r="C11" s="52" t="str">
        <f aca="true" t="shared" si="0" ref="C11:C42">IF(OR($E11="A",$E11="B",$E11="C",$E11="D",$E11="E",$E11="non so")=FALSE,"-",IF($E11&lt;&gt;"",IF($E11=$F11,1.25,0)+IF($E11="non so",0,-0.25),""))</f>
        <v>-</v>
      </c>
      <c r="D11" s="53">
        <v>1</v>
      </c>
      <c r="E11" s="62"/>
      <c r="F11" s="1" t="str">
        <f aca="true" t="shared" si="1" ref="F11:F42">IF(OR($E11="A",$E11="B",$E11="C",$E11="D",$E11="E",$E11="non so")=FALSE,"-",IF($E11&lt;&gt;"",B11,""))</f>
        <v>-</v>
      </c>
      <c r="G11" s="22" t="str">
        <f aca="true" t="shared" si="2" ref="G11:G40">IF(OR($E11="A",$E11="B",$E11="C",$E11="D",$E11="E",$E11="non so")=FALSE,"-",IF($E11&lt;&gt;"",C11/3,""))</f>
        <v>-</v>
      </c>
      <c r="H11" s="27"/>
      <c r="I11" s="30"/>
      <c r="J11" s="30"/>
      <c r="K11" s="30"/>
      <c r="L11" s="30"/>
      <c r="M11" s="27"/>
    </row>
    <row r="12" spans="1:13" ht="12.75">
      <c r="A12" s="27"/>
      <c r="B12" s="2" t="s">
        <v>19</v>
      </c>
      <c r="C12" s="52" t="str">
        <f t="shared" si="0"/>
        <v>-</v>
      </c>
      <c r="D12" s="53">
        <v>2</v>
      </c>
      <c r="E12" s="62"/>
      <c r="F12" s="1" t="str">
        <f t="shared" si="1"/>
        <v>-</v>
      </c>
      <c r="G12" s="22" t="str">
        <f t="shared" si="2"/>
        <v>-</v>
      </c>
      <c r="H12" s="27"/>
      <c r="I12" s="69" t="s">
        <v>22</v>
      </c>
      <c r="J12" s="70"/>
      <c r="K12" s="71"/>
      <c r="L12" s="27"/>
      <c r="M12" s="27"/>
    </row>
    <row r="13" spans="1:13" ht="13.5" thickBot="1">
      <c r="A13" s="27"/>
      <c r="B13" s="2" t="s">
        <v>0</v>
      </c>
      <c r="C13" s="52" t="str">
        <f t="shared" si="0"/>
        <v>-</v>
      </c>
      <c r="D13" s="53">
        <v>3</v>
      </c>
      <c r="E13" s="62"/>
      <c r="F13" s="1" t="str">
        <f t="shared" si="1"/>
        <v>-</v>
      </c>
      <c r="G13" s="22" t="str">
        <f t="shared" si="2"/>
        <v>-</v>
      </c>
      <c r="H13" s="27"/>
      <c r="I13" s="72"/>
      <c r="J13" s="73"/>
      <c r="K13" s="74"/>
      <c r="L13" s="27"/>
      <c r="M13" s="27"/>
    </row>
    <row r="14" spans="1:13" ht="12.75">
      <c r="A14" s="27"/>
      <c r="B14" s="2" t="s">
        <v>0</v>
      </c>
      <c r="C14" s="52" t="str">
        <f t="shared" si="0"/>
        <v>-</v>
      </c>
      <c r="D14" s="53">
        <v>4</v>
      </c>
      <c r="E14" s="62"/>
      <c r="F14" s="1" t="str">
        <f t="shared" si="1"/>
        <v>-</v>
      </c>
      <c r="G14" s="22" t="str">
        <f t="shared" si="2"/>
        <v>-</v>
      </c>
      <c r="H14" s="27"/>
      <c r="I14" s="27"/>
      <c r="J14" s="27"/>
      <c r="K14" s="27"/>
      <c r="L14" s="27"/>
      <c r="M14" s="27"/>
    </row>
    <row r="15" spans="1:13" ht="12.75">
      <c r="A15" s="27"/>
      <c r="B15" s="3" t="s">
        <v>20</v>
      </c>
      <c r="C15" s="54" t="str">
        <f t="shared" si="0"/>
        <v>-</v>
      </c>
      <c r="D15" s="55">
        <v>5</v>
      </c>
      <c r="E15" s="63"/>
      <c r="F15" s="1" t="str">
        <f t="shared" si="1"/>
        <v>-</v>
      </c>
      <c r="G15" s="22" t="str">
        <f t="shared" si="2"/>
        <v>-</v>
      </c>
      <c r="H15" s="27"/>
      <c r="I15" s="27"/>
      <c r="J15" s="27"/>
      <c r="K15" s="27"/>
      <c r="L15" s="27"/>
      <c r="M15" s="27"/>
    </row>
    <row r="16" spans="1:13" ht="12.75">
      <c r="A16" s="27"/>
      <c r="B16" s="3" t="s">
        <v>0</v>
      </c>
      <c r="C16" s="54" t="str">
        <f t="shared" si="0"/>
        <v>-</v>
      </c>
      <c r="D16" s="55">
        <v>6</v>
      </c>
      <c r="E16" s="63"/>
      <c r="F16" s="1" t="str">
        <f t="shared" si="1"/>
        <v>-</v>
      </c>
      <c r="G16" s="22" t="str">
        <f t="shared" si="2"/>
        <v>-</v>
      </c>
      <c r="H16" s="27"/>
      <c r="I16" s="27"/>
      <c r="J16" s="27"/>
      <c r="K16" s="27"/>
      <c r="L16" s="27"/>
      <c r="M16" s="27"/>
    </row>
    <row r="17" spans="1:13" ht="12.75">
      <c r="A17" s="27"/>
      <c r="B17" s="3" t="s">
        <v>21</v>
      </c>
      <c r="C17" s="54" t="str">
        <f t="shared" si="0"/>
        <v>-</v>
      </c>
      <c r="D17" s="55">
        <v>7</v>
      </c>
      <c r="E17" s="63"/>
      <c r="F17" s="1" t="str">
        <f t="shared" si="1"/>
        <v>-</v>
      </c>
      <c r="G17" s="22" t="str">
        <f t="shared" si="2"/>
        <v>-</v>
      </c>
      <c r="H17" s="27"/>
      <c r="I17" s="27"/>
      <c r="J17" s="27"/>
      <c r="K17" s="27"/>
      <c r="L17" s="27"/>
      <c r="M17" s="27"/>
    </row>
    <row r="18" spans="1:13" ht="12.75">
      <c r="A18" s="27"/>
      <c r="B18" s="3" t="s">
        <v>20</v>
      </c>
      <c r="C18" s="54" t="str">
        <f t="shared" si="0"/>
        <v>-</v>
      </c>
      <c r="D18" s="55">
        <v>8</v>
      </c>
      <c r="E18" s="63"/>
      <c r="F18" s="1" t="str">
        <f t="shared" si="1"/>
        <v>-</v>
      </c>
      <c r="G18" s="22" t="str">
        <f t="shared" si="2"/>
        <v>-</v>
      </c>
      <c r="H18" s="27"/>
      <c r="I18" s="27"/>
      <c r="J18" s="27"/>
      <c r="K18" s="27"/>
      <c r="L18" s="27"/>
      <c r="M18" s="27"/>
    </row>
    <row r="19" spans="1:13" ht="12.75">
      <c r="A19" s="27"/>
      <c r="B19" s="3" t="s">
        <v>19</v>
      </c>
      <c r="C19" s="54" t="str">
        <f t="shared" si="0"/>
        <v>-</v>
      </c>
      <c r="D19" s="55">
        <v>9</v>
      </c>
      <c r="E19" s="63"/>
      <c r="F19" s="1" t="str">
        <f t="shared" si="1"/>
        <v>-</v>
      </c>
      <c r="G19" s="22" t="str">
        <f t="shared" si="2"/>
        <v>-</v>
      </c>
      <c r="H19" s="27"/>
      <c r="I19" s="27"/>
      <c r="J19" s="27"/>
      <c r="K19" s="27"/>
      <c r="L19" s="27"/>
      <c r="M19" s="27"/>
    </row>
    <row r="20" spans="1:13" ht="12.75">
      <c r="A20" s="27"/>
      <c r="B20" s="3" t="s">
        <v>18</v>
      </c>
      <c r="C20" s="54" t="str">
        <f t="shared" si="0"/>
        <v>-</v>
      </c>
      <c r="D20" s="55">
        <v>10</v>
      </c>
      <c r="E20" s="63"/>
      <c r="F20" s="1" t="str">
        <f t="shared" si="1"/>
        <v>-</v>
      </c>
      <c r="G20" s="22" t="str">
        <f t="shared" si="2"/>
        <v>-</v>
      </c>
      <c r="H20" s="27"/>
      <c r="I20" s="27"/>
      <c r="J20" s="27"/>
      <c r="K20" s="27"/>
      <c r="L20" s="27"/>
      <c r="M20" s="27"/>
    </row>
    <row r="21" spans="1:13" ht="12.75">
      <c r="A21" s="27"/>
      <c r="B21" s="3" t="s">
        <v>18</v>
      </c>
      <c r="C21" s="54" t="str">
        <f t="shared" si="0"/>
        <v>-</v>
      </c>
      <c r="D21" s="55">
        <v>11</v>
      </c>
      <c r="E21" s="63"/>
      <c r="F21" s="1" t="str">
        <f t="shared" si="1"/>
        <v>-</v>
      </c>
      <c r="G21" s="22" t="str">
        <f t="shared" si="2"/>
        <v>-</v>
      </c>
      <c r="H21" s="27"/>
      <c r="I21" s="27"/>
      <c r="J21" s="27"/>
      <c r="K21" s="27"/>
      <c r="L21" s="27"/>
      <c r="M21" s="27"/>
    </row>
    <row r="22" spans="1:13" ht="12.75">
      <c r="A22" s="27"/>
      <c r="B22" s="3" t="s">
        <v>18</v>
      </c>
      <c r="C22" s="54" t="str">
        <f t="shared" si="0"/>
        <v>-</v>
      </c>
      <c r="D22" s="55">
        <v>12</v>
      </c>
      <c r="E22" s="63"/>
      <c r="F22" s="1" t="str">
        <f t="shared" si="1"/>
        <v>-</v>
      </c>
      <c r="G22" s="22" t="str">
        <f t="shared" si="2"/>
        <v>-</v>
      </c>
      <c r="H22" s="27"/>
      <c r="I22" s="27"/>
      <c r="J22" s="27"/>
      <c r="K22" s="27"/>
      <c r="L22" s="27"/>
      <c r="M22" s="27"/>
    </row>
    <row r="23" spans="1:13" ht="12.75">
      <c r="A23" s="27"/>
      <c r="B23" s="3" t="s">
        <v>19</v>
      </c>
      <c r="C23" s="54" t="str">
        <f t="shared" si="0"/>
        <v>-</v>
      </c>
      <c r="D23" s="55">
        <v>13</v>
      </c>
      <c r="E23" s="63"/>
      <c r="F23" s="1" t="str">
        <f t="shared" si="1"/>
        <v>-</v>
      </c>
      <c r="G23" s="22" t="str">
        <f t="shared" si="2"/>
        <v>-</v>
      </c>
      <c r="H23" s="27"/>
      <c r="I23" s="27"/>
      <c r="J23" s="27"/>
      <c r="K23" s="30"/>
      <c r="L23" s="30"/>
      <c r="M23" s="27"/>
    </row>
    <row r="24" spans="1:13" ht="12.75">
      <c r="A24" s="27"/>
      <c r="B24" s="3" t="s">
        <v>20</v>
      </c>
      <c r="C24" s="54" t="str">
        <f t="shared" si="0"/>
        <v>-</v>
      </c>
      <c r="D24" s="55">
        <v>14</v>
      </c>
      <c r="E24" s="63"/>
      <c r="F24" s="1" t="str">
        <f t="shared" si="1"/>
        <v>-</v>
      </c>
      <c r="G24" s="22" t="str">
        <f t="shared" si="2"/>
        <v>-</v>
      </c>
      <c r="H24" s="27"/>
      <c r="I24" s="30"/>
      <c r="J24" s="30"/>
      <c r="K24" s="30"/>
      <c r="L24" s="30"/>
      <c r="M24" s="27"/>
    </row>
    <row r="25" spans="1:13" ht="12.75">
      <c r="A25" s="27"/>
      <c r="B25" s="3" t="s">
        <v>19</v>
      </c>
      <c r="C25" s="54" t="str">
        <f t="shared" si="0"/>
        <v>-</v>
      </c>
      <c r="D25" s="55">
        <v>15</v>
      </c>
      <c r="E25" s="63"/>
      <c r="F25" s="1" t="str">
        <f t="shared" si="1"/>
        <v>-</v>
      </c>
      <c r="G25" s="22" t="str">
        <f t="shared" si="2"/>
        <v>-</v>
      </c>
      <c r="H25" s="27"/>
      <c r="I25" s="30"/>
      <c r="J25" s="30"/>
      <c r="K25" s="30"/>
      <c r="L25" s="30"/>
      <c r="M25" s="27"/>
    </row>
    <row r="26" spans="1:13" ht="12.75">
      <c r="A26" s="27"/>
      <c r="B26" s="3" t="s">
        <v>0</v>
      </c>
      <c r="C26" s="54" t="str">
        <f t="shared" si="0"/>
        <v>-</v>
      </c>
      <c r="D26" s="55">
        <v>16</v>
      </c>
      <c r="E26" s="63"/>
      <c r="F26" s="1" t="str">
        <f t="shared" si="1"/>
        <v>-</v>
      </c>
      <c r="G26" s="22" t="str">
        <f t="shared" si="2"/>
        <v>-</v>
      </c>
      <c r="H26" s="27"/>
      <c r="I26" s="30"/>
      <c r="J26" s="30"/>
      <c r="K26" s="30"/>
      <c r="L26" s="30"/>
      <c r="M26" s="27"/>
    </row>
    <row r="27" spans="1:13" ht="12.75">
      <c r="A27" s="27"/>
      <c r="B27" s="3" t="s">
        <v>19</v>
      </c>
      <c r="C27" s="54" t="str">
        <f t="shared" si="0"/>
        <v>-</v>
      </c>
      <c r="D27" s="55">
        <v>17</v>
      </c>
      <c r="E27" s="63"/>
      <c r="F27" s="1" t="str">
        <f t="shared" si="1"/>
        <v>-</v>
      </c>
      <c r="G27" s="22" t="str">
        <f t="shared" si="2"/>
        <v>-</v>
      </c>
      <c r="H27" s="27"/>
      <c r="I27" s="27"/>
      <c r="J27" s="30"/>
      <c r="K27" s="30"/>
      <c r="L27" s="30"/>
      <c r="M27" s="27"/>
    </row>
    <row r="28" spans="1:13" ht="12.75">
      <c r="A28" s="27"/>
      <c r="B28" s="3" t="s">
        <v>20</v>
      </c>
      <c r="C28" s="54" t="str">
        <f t="shared" si="0"/>
        <v>-</v>
      </c>
      <c r="D28" s="55">
        <v>18</v>
      </c>
      <c r="E28" s="63"/>
      <c r="F28" s="1" t="str">
        <f t="shared" si="1"/>
        <v>-</v>
      </c>
      <c r="G28" s="22" t="str">
        <f t="shared" si="2"/>
        <v>-</v>
      </c>
      <c r="H28" s="27"/>
      <c r="I28" s="27"/>
      <c r="J28" s="30"/>
      <c r="K28" s="30"/>
      <c r="L28" s="30"/>
      <c r="M28" s="27"/>
    </row>
    <row r="29" spans="1:13" ht="12.75">
      <c r="A29" s="27"/>
      <c r="B29" s="3" t="s">
        <v>18</v>
      </c>
      <c r="C29" s="54" t="str">
        <f t="shared" si="0"/>
        <v>-</v>
      </c>
      <c r="D29" s="55">
        <v>19</v>
      </c>
      <c r="E29" s="63"/>
      <c r="F29" s="1" t="str">
        <f t="shared" si="1"/>
        <v>-</v>
      </c>
      <c r="G29" s="22" t="str">
        <f t="shared" si="2"/>
        <v>-</v>
      </c>
      <c r="H29" s="27"/>
      <c r="I29" s="27"/>
      <c r="J29" s="30"/>
      <c r="K29" s="30"/>
      <c r="L29" s="30"/>
      <c r="M29" s="27"/>
    </row>
    <row r="30" spans="1:13" ht="12.75">
      <c r="A30" s="27"/>
      <c r="B30" s="3" t="s">
        <v>0</v>
      </c>
      <c r="C30" s="54" t="str">
        <f t="shared" si="0"/>
        <v>-</v>
      </c>
      <c r="D30" s="55">
        <v>20</v>
      </c>
      <c r="E30" s="63"/>
      <c r="F30" s="1" t="str">
        <f t="shared" si="1"/>
        <v>-</v>
      </c>
      <c r="G30" s="22" t="str">
        <f t="shared" si="2"/>
        <v>-</v>
      </c>
      <c r="H30" s="27"/>
      <c r="I30" s="30"/>
      <c r="J30" s="30"/>
      <c r="K30" s="30"/>
      <c r="L30" s="30"/>
      <c r="M30" s="27"/>
    </row>
    <row r="31" spans="1:13" ht="12.75">
      <c r="A31" s="27"/>
      <c r="B31" s="3" t="s">
        <v>19</v>
      </c>
      <c r="C31" s="54" t="str">
        <f t="shared" si="0"/>
        <v>-</v>
      </c>
      <c r="D31" s="55">
        <v>21</v>
      </c>
      <c r="E31" s="63"/>
      <c r="F31" s="1" t="str">
        <f t="shared" si="1"/>
        <v>-</v>
      </c>
      <c r="G31" s="22" t="str">
        <f t="shared" si="2"/>
        <v>-</v>
      </c>
      <c r="H31" s="27"/>
      <c r="I31" s="30"/>
      <c r="J31" s="30"/>
      <c r="K31" s="30"/>
      <c r="L31" s="30"/>
      <c r="M31" s="27"/>
    </row>
    <row r="32" spans="1:13" ht="12.75">
      <c r="A32" s="27"/>
      <c r="B32" s="3" t="s">
        <v>20</v>
      </c>
      <c r="C32" s="54" t="str">
        <f t="shared" si="0"/>
        <v>-</v>
      </c>
      <c r="D32" s="55">
        <v>22</v>
      </c>
      <c r="E32" s="63"/>
      <c r="F32" s="1" t="str">
        <f t="shared" si="1"/>
        <v>-</v>
      </c>
      <c r="G32" s="22" t="str">
        <f t="shared" si="2"/>
        <v>-</v>
      </c>
      <c r="H32" s="27"/>
      <c r="I32" s="30"/>
      <c r="J32" s="30"/>
      <c r="K32" s="30"/>
      <c r="L32" s="30"/>
      <c r="M32" s="27"/>
    </row>
    <row r="33" spans="1:13" ht="12.75">
      <c r="A33" s="27"/>
      <c r="B33" s="3" t="s">
        <v>21</v>
      </c>
      <c r="C33" s="54" t="str">
        <f t="shared" si="0"/>
        <v>-</v>
      </c>
      <c r="D33" s="55">
        <v>23</v>
      </c>
      <c r="E33" s="63"/>
      <c r="F33" s="1" t="str">
        <f t="shared" si="1"/>
        <v>-</v>
      </c>
      <c r="G33" s="22" t="str">
        <f t="shared" si="2"/>
        <v>-</v>
      </c>
      <c r="H33" s="27"/>
      <c r="I33" s="30"/>
      <c r="J33" s="30"/>
      <c r="K33" s="30"/>
      <c r="L33" s="30"/>
      <c r="M33" s="27"/>
    </row>
    <row r="34" spans="1:13" ht="12.75">
      <c r="A34" s="27"/>
      <c r="B34" s="3" t="s">
        <v>19</v>
      </c>
      <c r="C34" s="54" t="str">
        <f t="shared" si="0"/>
        <v>-</v>
      </c>
      <c r="D34" s="55">
        <v>24</v>
      </c>
      <c r="E34" s="63"/>
      <c r="F34" s="1" t="str">
        <f t="shared" si="1"/>
        <v>-</v>
      </c>
      <c r="G34" s="22" t="str">
        <f t="shared" si="2"/>
        <v>-</v>
      </c>
      <c r="H34" s="27"/>
      <c r="I34" s="30"/>
      <c r="J34" s="30"/>
      <c r="K34" s="30"/>
      <c r="L34" s="30"/>
      <c r="M34" s="27"/>
    </row>
    <row r="35" spans="1:13" ht="12.75">
      <c r="A35" s="27"/>
      <c r="B35" s="3" t="s">
        <v>19</v>
      </c>
      <c r="C35" s="54" t="str">
        <f t="shared" si="0"/>
        <v>-</v>
      </c>
      <c r="D35" s="55">
        <v>25</v>
      </c>
      <c r="E35" s="63"/>
      <c r="F35" s="1" t="str">
        <f t="shared" si="1"/>
        <v>-</v>
      </c>
      <c r="G35" s="22" t="str">
        <f t="shared" si="2"/>
        <v>-</v>
      </c>
      <c r="H35" s="27"/>
      <c r="I35" s="30"/>
      <c r="J35" s="30"/>
      <c r="K35" s="30"/>
      <c r="L35" s="30"/>
      <c r="M35" s="27"/>
    </row>
    <row r="36" spans="1:13" ht="12.75">
      <c r="A36" s="27"/>
      <c r="B36" s="3" t="s">
        <v>20</v>
      </c>
      <c r="C36" s="54" t="str">
        <f t="shared" si="0"/>
        <v>-</v>
      </c>
      <c r="D36" s="55">
        <v>26</v>
      </c>
      <c r="E36" s="63"/>
      <c r="F36" s="1" t="str">
        <f t="shared" si="1"/>
        <v>-</v>
      </c>
      <c r="G36" s="22" t="str">
        <f t="shared" si="2"/>
        <v>-</v>
      </c>
      <c r="H36" s="27"/>
      <c r="I36" s="30"/>
      <c r="J36" s="30"/>
      <c r="K36" s="30"/>
      <c r="L36" s="30"/>
      <c r="M36" s="27"/>
    </row>
    <row r="37" spans="1:13" ht="12.75">
      <c r="A37" s="27"/>
      <c r="B37" s="3" t="s">
        <v>0</v>
      </c>
      <c r="C37" s="54" t="str">
        <f t="shared" si="0"/>
        <v>-</v>
      </c>
      <c r="D37" s="55">
        <v>27</v>
      </c>
      <c r="E37" s="63"/>
      <c r="F37" s="1" t="str">
        <f t="shared" si="1"/>
        <v>-</v>
      </c>
      <c r="G37" s="22" t="str">
        <f t="shared" si="2"/>
        <v>-</v>
      </c>
      <c r="H37" s="27"/>
      <c r="I37" s="30"/>
      <c r="J37" s="30"/>
      <c r="K37" s="30"/>
      <c r="L37" s="30"/>
      <c r="M37" s="27"/>
    </row>
    <row r="38" spans="1:13" ht="12.75">
      <c r="A38" s="27"/>
      <c r="B38" s="3" t="s">
        <v>21</v>
      </c>
      <c r="C38" s="54" t="str">
        <f t="shared" si="0"/>
        <v>-</v>
      </c>
      <c r="D38" s="55">
        <v>28</v>
      </c>
      <c r="E38" s="63"/>
      <c r="F38" s="1" t="str">
        <f t="shared" si="1"/>
        <v>-</v>
      </c>
      <c r="G38" s="22" t="str">
        <f t="shared" si="2"/>
        <v>-</v>
      </c>
      <c r="H38" s="27"/>
      <c r="I38" s="30"/>
      <c r="J38" s="30"/>
      <c r="K38" s="30"/>
      <c r="L38" s="30"/>
      <c r="M38" s="27"/>
    </row>
    <row r="39" spans="1:13" ht="12.75">
      <c r="A39" s="27"/>
      <c r="B39" s="3" t="s">
        <v>21</v>
      </c>
      <c r="C39" s="54" t="str">
        <f t="shared" si="0"/>
        <v>-</v>
      </c>
      <c r="D39" s="55">
        <v>29</v>
      </c>
      <c r="E39" s="63"/>
      <c r="F39" s="1" t="str">
        <f t="shared" si="1"/>
        <v>-</v>
      </c>
      <c r="G39" s="22" t="str">
        <f t="shared" si="2"/>
        <v>-</v>
      </c>
      <c r="H39" s="27"/>
      <c r="I39" s="30"/>
      <c r="J39" s="30"/>
      <c r="K39" s="30"/>
      <c r="L39" s="30"/>
      <c r="M39" s="27"/>
    </row>
    <row r="40" spans="1:13" ht="12.75">
      <c r="A40" s="27"/>
      <c r="B40" s="3" t="s">
        <v>19</v>
      </c>
      <c r="C40" s="54" t="str">
        <f t="shared" si="0"/>
        <v>-</v>
      </c>
      <c r="D40" s="55">
        <v>30</v>
      </c>
      <c r="E40" s="63"/>
      <c r="F40" s="1" t="str">
        <f t="shared" si="1"/>
        <v>-</v>
      </c>
      <c r="G40" s="22" t="str">
        <f t="shared" si="2"/>
        <v>-</v>
      </c>
      <c r="H40" s="27"/>
      <c r="I40" s="30"/>
      <c r="J40" s="30"/>
      <c r="K40" s="30"/>
      <c r="L40" s="30"/>
      <c r="M40" s="27"/>
    </row>
    <row r="41" spans="1:13" ht="12.75">
      <c r="A41" s="27"/>
      <c r="B41" s="3" t="s">
        <v>0</v>
      </c>
      <c r="C41" s="54" t="str">
        <f t="shared" si="0"/>
        <v>-</v>
      </c>
      <c r="D41" s="55">
        <v>31</v>
      </c>
      <c r="E41" s="63"/>
      <c r="F41" s="1" t="str">
        <f t="shared" si="1"/>
        <v>-</v>
      </c>
      <c r="G41" s="20" t="str">
        <f aca="true" t="shared" si="3" ref="G41:G65">IF(OR($E41="A",$E41="B",$E41="C",$E41="D",$E41="E",$E41="non so")=FALSE,"-",IF($E41&lt;&gt;"",C41*2.6,""))</f>
        <v>-</v>
      </c>
      <c r="H41" s="27"/>
      <c r="I41" s="30"/>
      <c r="J41" s="30"/>
      <c r="K41" s="30"/>
      <c r="L41" s="30"/>
      <c r="M41" s="27"/>
    </row>
    <row r="42" spans="1:13" ht="12.75">
      <c r="A42" s="27"/>
      <c r="B42" s="3" t="s">
        <v>19</v>
      </c>
      <c r="C42" s="54" t="str">
        <f t="shared" si="0"/>
        <v>-</v>
      </c>
      <c r="D42" s="55">
        <v>32</v>
      </c>
      <c r="E42" s="63"/>
      <c r="F42" s="1" t="str">
        <f t="shared" si="1"/>
        <v>-</v>
      </c>
      <c r="G42" s="20" t="str">
        <f t="shared" si="3"/>
        <v>-</v>
      </c>
      <c r="H42" s="27"/>
      <c r="I42" s="30"/>
      <c r="J42" s="30"/>
      <c r="K42" s="30"/>
      <c r="L42" s="30"/>
      <c r="M42" s="27"/>
    </row>
    <row r="43" spans="1:13" ht="12.75">
      <c r="A43" s="27"/>
      <c r="B43" s="3" t="s">
        <v>20</v>
      </c>
      <c r="C43" s="54" t="str">
        <f aca="true" t="shared" si="4" ref="C43:C75">IF(OR($E43="A",$E43="B",$E43="C",$E43="D",$E43="E",$E43="non so")=FALSE,"-",IF($E43&lt;&gt;"",IF($E43=$F43,1.25,0)+IF($E43="non so",0,-0.25),""))</f>
        <v>-</v>
      </c>
      <c r="D43" s="55">
        <v>33</v>
      </c>
      <c r="E43" s="63"/>
      <c r="F43" s="1" t="str">
        <f aca="true" t="shared" si="5" ref="F43:F75">IF(OR($E43="A",$E43="B",$E43="C",$E43="D",$E43="E",$E43="non so")=FALSE,"-",IF($E43&lt;&gt;"",B43,""))</f>
        <v>-</v>
      </c>
      <c r="G43" s="20" t="str">
        <f t="shared" si="3"/>
        <v>-</v>
      </c>
      <c r="H43" s="27"/>
      <c r="I43" s="30"/>
      <c r="J43" s="30"/>
      <c r="K43" s="30"/>
      <c r="L43" s="30"/>
      <c r="M43" s="27"/>
    </row>
    <row r="44" spans="1:13" ht="12.75">
      <c r="A44" s="27"/>
      <c r="B44" s="3" t="s">
        <v>20</v>
      </c>
      <c r="C44" s="54" t="str">
        <f t="shared" si="4"/>
        <v>-</v>
      </c>
      <c r="D44" s="55">
        <v>34</v>
      </c>
      <c r="E44" s="63"/>
      <c r="F44" s="1" t="str">
        <f t="shared" si="5"/>
        <v>-</v>
      </c>
      <c r="G44" s="20" t="str">
        <f t="shared" si="3"/>
        <v>-</v>
      </c>
      <c r="H44" s="27"/>
      <c r="I44" s="30"/>
      <c r="J44" s="30"/>
      <c r="K44" s="30"/>
      <c r="L44" s="30"/>
      <c r="M44" s="27"/>
    </row>
    <row r="45" spans="1:13" ht="12.75">
      <c r="A45" s="27"/>
      <c r="B45" s="3" t="s">
        <v>21</v>
      </c>
      <c r="C45" s="54" t="str">
        <f t="shared" si="4"/>
        <v>-</v>
      </c>
      <c r="D45" s="55">
        <v>35</v>
      </c>
      <c r="E45" s="63"/>
      <c r="F45" s="1" t="str">
        <f t="shared" si="5"/>
        <v>-</v>
      </c>
      <c r="G45" s="20" t="str">
        <f t="shared" si="3"/>
        <v>-</v>
      </c>
      <c r="H45" s="27"/>
      <c r="I45" s="30"/>
      <c r="J45" s="30"/>
      <c r="K45" s="30"/>
      <c r="L45" s="30"/>
      <c r="M45" s="27"/>
    </row>
    <row r="46" spans="1:13" ht="12.75">
      <c r="A46" s="27"/>
      <c r="B46" s="3" t="s">
        <v>0</v>
      </c>
      <c r="C46" s="54" t="str">
        <f t="shared" si="4"/>
        <v>-</v>
      </c>
      <c r="D46" s="55">
        <v>36</v>
      </c>
      <c r="E46" s="63"/>
      <c r="F46" s="1" t="str">
        <f t="shared" si="5"/>
        <v>-</v>
      </c>
      <c r="G46" s="20" t="str">
        <f t="shared" si="3"/>
        <v>-</v>
      </c>
      <c r="H46" s="27"/>
      <c r="I46" s="30"/>
      <c r="J46" s="30"/>
      <c r="K46" s="30"/>
      <c r="L46" s="30"/>
      <c r="M46" s="27"/>
    </row>
    <row r="47" spans="1:13" ht="12.75">
      <c r="A47" s="27"/>
      <c r="B47" s="3" t="s">
        <v>21</v>
      </c>
      <c r="C47" s="54" t="str">
        <f t="shared" si="4"/>
        <v>-</v>
      </c>
      <c r="D47" s="55">
        <v>37</v>
      </c>
      <c r="E47" s="63"/>
      <c r="F47" s="1" t="str">
        <f t="shared" si="5"/>
        <v>-</v>
      </c>
      <c r="G47" s="20" t="str">
        <f t="shared" si="3"/>
        <v>-</v>
      </c>
      <c r="H47" s="27"/>
      <c r="I47" s="30"/>
      <c r="J47" s="30"/>
      <c r="K47" s="30"/>
      <c r="L47" s="30"/>
      <c r="M47" s="27"/>
    </row>
    <row r="48" spans="1:13" ht="12.75">
      <c r="A48" s="27"/>
      <c r="B48" s="3" t="s">
        <v>20</v>
      </c>
      <c r="C48" s="54" t="str">
        <f t="shared" si="4"/>
        <v>-</v>
      </c>
      <c r="D48" s="55">
        <v>38</v>
      </c>
      <c r="E48" s="63"/>
      <c r="F48" s="1" t="str">
        <f t="shared" si="5"/>
        <v>-</v>
      </c>
      <c r="G48" s="20" t="str">
        <f t="shared" si="3"/>
        <v>-</v>
      </c>
      <c r="H48" s="27"/>
      <c r="I48" s="30"/>
      <c r="J48" s="30"/>
      <c r="K48" s="30"/>
      <c r="L48" s="30"/>
      <c r="M48" s="27"/>
    </row>
    <row r="49" spans="1:13" ht="12.75">
      <c r="A49" s="27"/>
      <c r="B49" s="3" t="s">
        <v>18</v>
      </c>
      <c r="C49" s="54" t="str">
        <f t="shared" si="4"/>
        <v>-</v>
      </c>
      <c r="D49" s="55">
        <v>39</v>
      </c>
      <c r="E49" s="63"/>
      <c r="F49" s="1" t="str">
        <f t="shared" si="5"/>
        <v>-</v>
      </c>
      <c r="G49" s="20" t="str">
        <f t="shared" si="3"/>
        <v>-</v>
      </c>
      <c r="H49" s="27"/>
      <c r="I49" s="30"/>
      <c r="J49" s="30"/>
      <c r="K49" s="30"/>
      <c r="L49" s="30"/>
      <c r="M49" s="27"/>
    </row>
    <row r="50" spans="1:13" ht="12.75">
      <c r="A50" s="27"/>
      <c r="B50" s="3" t="s">
        <v>21</v>
      </c>
      <c r="C50" s="54" t="str">
        <f t="shared" si="4"/>
        <v>-</v>
      </c>
      <c r="D50" s="55">
        <v>40</v>
      </c>
      <c r="E50" s="63"/>
      <c r="F50" s="1" t="str">
        <f t="shared" si="5"/>
        <v>-</v>
      </c>
      <c r="G50" s="20" t="str">
        <f t="shared" si="3"/>
        <v>-</v>
      </c>
      <c r="H50" s="27"/>
      <c r="I50" s="30"/>
      <c r="J50" s="30"/>
      <c r="K50" s="30"/>
      <c r="L50" s="30"/>
      <c r="M50" s="27"/>
    </row>
    <row r="51" spans="1:13" ht="12.75">
      <c r="A51" s="27"/>
      <c r="B51" s="3" t="s">
        <v>18</v>
      </c>
      <c r="C51" s="54" t="str">
        <f t="shared" si="4"/>
        <v>-</v>
      </c>
      <c r="D51" s="55">
        <v>41</v>
      </c>
      <c r="E51" s="63"/>
      <c r="F51" s="1" t="str">
        <f t="shared" si="5"/>
        <v>-</v>
      </c>
      <c r="G51" s="20" t="str">
        <f t="shared" si="3"/>
        <v>-</v>
      </c>
      <c r="H51" s="27"/>
      <c r="I51" s="30"/>
      <c r="J51" s="30"/>
      <c r="K51" s="30"/>
      <c r="L51" s="30"/>
      <c r="M51" s="27"/>
    </row>
    <row r="52" spans="1:13" ht="12.75">
      <c r="A52" s="27"/>
      <c r="B52" s="3" t="s">
        <v>19</v>
      </c>
      <c r="C52" s="54" t="str">
        <f t="shared" si="4"/>
        <v>-</v>
      </c>
      <c r="D52" s="55">
        <v>42</v>
      </c>
      <c r="E52" s="63"/>
      <c r="F52" s="1" t="str">
        <f t="shared" si="5"/>
        <v>-</v>
      </c>
      <c r="G52" s="20" t="str">
        <f t="shared" si="3"/>
        <v>-</v>
      </c>
      <c r="H52" s="27"/>
      <c r="I52" s="30"/>
      <c r="J52" s="30"/>
      <c r="K52" s="30"/>
      <c r="L52" s="30"/>
      <c r="M52" s="27"/>
    </row>
    <row r="53" spans="1:13" ht="12.75">
      <c r="A53" s="27"/>
      <c r="B53" s="3" t="s">
        <v>0</v>
      </c>
      <c r="C53" s="54" t="str">
        <f t="shared" si="4"/>
        <v>-</v>
      </c>
      <c r="D53" s="55">
        <v>43</v>
      </c>
      <c r="E53" s="63"/>
      <c r="F53" s="1" t="str">
        <f t="shared" si="5"/>
        <v>-</v>
      </c>
      <c r="G53" s="20" t="str">
        <f t="shared" si="3"/>
        <v>-</v>
      </c>
      <c r="H53" s="27"/>
      <c r="I53" s="30"/>
      <c r="J53" s="30"/>
      <c r="K53" s="30"/>
      <c r="L53" s="30"/>
      <c r="M53" s="27"/>
    </row>
    <row r="54" spans="1:13" ht="12.75">
      <c r="A54" s="27"/>
      <c r="B54" s="3" t="s">
        <v>20</v>
      </c>
      <c r="C54" s="54" t="str">
        <f t="shared" si="4"/>
        <v>-</v>
      </c>
      <c r="D54" s="55">
        <v>44</v>
      </c>
      <c r="E54" s="63"/>
      <c r="F54" s="1" t="str">
        <f t="shared" si="5"/>
        <v>-</v>
      </c>
      <c r="G54" s="20" t="str">
        <f t="shared" si="3"/>
        <v>-</v>
      </c>
      <c r="H54" s="27"/>
      <c r="I54" s="30"/>
      <c r="J54" s="30"/>
      <c r="K54" s="30"/>
      <c r="L54" s="30"/>
      <c r="M54" s="27"/>
    </row>
    <row r="55" spans="1:13" ht="12.75">
      <c r="A55" s="27"/>
      <c r="B55" s="3" t="s">
        <v>21</v>
      </c>
      <c r="C55" s="54" t="str">
        <f t="shared" si="4"/>
        <v>-</v>
      </c>
      <c r="D55" s="55">
        <v>45</v>
      </c>
      <c r="E55" s="63"/>
      <c r="F55" s="1" t="str">
        <f t="shared" si="5"/>
        <v>-</v>
      </c>
      <c r="G55" s="20" t="str">
        <f t="shared" si="3"/>
        <v>-</v>
      </c>
      <c r="H55" s="27"/>
      <c r="I55" s="30"/>
      <c r="J55" s="30"/>
      <c r="K55" s="30"/>
      <c r="L55" s="30"/>
      <c r="M55" s="27"/>
    </row>
    <row r="56" spans="1:13" ht="12.75">
      <c r="A56" s="27"/>
      <c r="B56" s="3" t="s">
        <v>20</v>
      </c>
      <c r="C56" s="54" t="str">
        <f t="shared" si="4"/>
        <v>-</v>
      </c>
      <c r="D56" s="55">
        <v>46</v>
      </c>
      <c r="E56" s="63"/>
      <c r="F56" s="1" t="str">
        <f t="shared" si="5"/>
        <v>-</v>
      </c>
      <c r="G56" s="20" t="str">
        <f t="shared" si="3"/>
        <v>-</v>
      </c>
      <c r="H56" s="27"/>
      <c r="I56" s="30"/>
      <c r="J56" s="30"/>
      <c r="K56" s="30"/>
      <c r="L56" s="30"/>
      <c r="M56" s="27"/>
    </row>
    <row r="57" spans="1:13" ht="12.75">
      <c r="A57" s="27"/>
      <c r="B57" s="3" t="s">
        <v>0</v>
      </c>
      <c r="C57" s="54" t="str">
        <f t="shared" si="4"/>
        <v>-</v>
      </c>
      <c r="D57" s="55">
        <v>47</v>
      </c>
      <c r="E57" s="63"/>
      <c r="F57" s="1" t="str">
        <f t="shared" si="5"/>
        <v>-</v>
      </c>
      <c r="G57" s="20" t="str">
        <f t="shared" si="3"/>
        <v>-</v>
      </c>
      <c r="H57" s="27"/>
      <c r="I57" s="30"/>
      <c r="J57" s="30"/>
      <c r="K57" s="30"/>
      <c r="L57" s="30"/>
      <c r="M57" s="27"/>
    </row>
    <row r="58" spans="1:13" ht="12.75">
      <c r="A58" s="27"/>
      <c r="B58" s="3" t="s">
        <v>19</v>
      </c>
      <c r="C58" s="54" t="str">
        <f t="shared" si="4"/>
        <v>-</v>
      </c>
      <c r="D58" s="55">
        <v>48</v>
      </c>
      <c r="E58" s="63"/>
      <c r="F58" s="1" t="str">
        <f t="shared" si="5"/>
        <v>-</v>
      </c>
      <c r="G58" s="20" t="str">
        <f t="shared" si="3"/>
        <v>-</v>
      </c>
      <c r="H58" s="27"/>
      <c r="I58" s="30"/>
      <c r="J58" s="30"/>
      <c r="K58" s="30"/>
      <c r="L58" s="30"/>
      <c r="M58" s="27"/>
    </row>
    <row r="59" spans="1:13" ht="12.75">
      <c r="A59" s="27"/>
      <c r="B59" s="3" t="s">
        <v>21</v>
      </c>
      <c r="C59" s="54" t="str">
        <f t="shared" si="4"/>
        <v>-</v>
      </c>
      <c r="D59" s="55">
        <v>49</v>
      </c>
      <c r="E59" s="63"/>
      <c r="F59" s="1" t="str">
        <f t="shared" si="5"/>
        <v>-</v>
      </c>
      <c r="G59" s="20" t="str">
        <f t="shared" si="3"/>
        <v>-</v>
      </c>
      <c r="H59" s="27"/>
      <c r="I59" s="30"/>
      <c r="J59" s="30"/>
      <c r="K59" s="30"/>
      <c r="L59" s="30"/>
      <c r="M59" s="27"/>
    </row>
    <row r="60" spans="1:13" ht="12.75">
      <c r="A60" s="27"/>
      <c r="B60" s="3" t="s">
        <v>18</v>
      </c>
      <c r="C60" s="54" t="str">
        <f t="shared" si="4"/>
        <v>-</v>
      </c>
      <c r="D60" s="55">
        <v>50</v>
      </c>
      <c r="E60" s="63"/>
      <c r="F60" s="1" t="str">
        <f t="shared" si="5"/>
        <v>-</v>
      </c>
      <c r="G60" s="20" t="str">
        <f t="shared" si="3"/>
        <v>-</v>
      </c>
      <c r="H60" s="27"/>
      <c r="I60" s="30"/>
      <c r="J60" s="30"/>
      <c r="K60" s="30"/>
      <c r="L60" s="30"/>
      <c r="M60" s="27"/>
    </row>
    <row r="61" spans="1:13" ht="12.75">
      <c r="A61" s="27"/>
      <c r="B61" s="3" t="s">
        <v>19</v>
      </c>
      <c r="C61" s="54" t="str">
        <f t="shared" si="4"/>
        <v>-</v>
      </c>
      <c r="D61" s="55">
        <v>51</v>
      </c>
      <c r="E61" s="63"/>
      <c r="F61" s="1" t="str">
        <f t="shared" si="5"/>
        <v>-</v>
      </c>
      <c r="G61" s="20" t="str">
        <f t="shared" si="3"/>
        <v>-</v>
      </c>
      <c r="H61" s="27"/>
      <c r="I61" s="30"/>
      <c r="J61" s="30"/>
      <c r="K61" s="30"/>
      <c r="L61" s="30"/>
      <c r="M61" s="27"/>
    </row>
    <row r="62" spans="1:13" ht="12.75">
      <c r="A62" s="27"/>
      <c r="B62" s="3" t="s">
        <v>20</v>
      </c>
      <c r="C62" s="54" t="str">
        <f t="shared" si="4"/>
        <v>-</v>
      </c>
      <c r="D62" s="55">
        <v>52</v>
      </c>
      <c r="E62" s="63"/>
      <c r="F62" s="1" t="str">
        <f t="shared" si="5"/>
        <v>-</v>
      </c>
      <c r="G62" s="20" t="str">
        <f t="shared" si="3"/>
        <v>-</v>
      </c>
      <c r="H62" s="27"/>
      <c r="I62" s="30"/>
      <c r="J62" s="30"/>
      <c r="K62" s="30"/>
      <c r="L62" s="30"/>
      <c r="M62" s="27"/>
    </row>
    <row r="63" spans="1:13" ht="12.75">
      <c r="A63" s="27"/>
      <c r="B63" s="3" t="s">
        <v>21</v>
      </c>
      <c r="C63" s="54" t="str">
        <f t="shared" si="4"/>
        <v>-</v>
      </c>
      <c r="D63" s="55">
        <v>53</v>
      </c>
      <c r="E63" s="63"/>
      <c r="F63" s="1" t="str">
        <f t="shared" si="5"/>
        <v>-</v>
      </c>
      <c r="G63" s="20" t="str">
        <f t="shared" si="3"/>
        <v>-</v>
      </c>
      <c r="H63" s="27"/>
      <c r="I63" s="30"/>
      <c r="J63" s="30"/>
      <c r="K63" s="30"/>
      <c r="L63" s="30"/>
      <c r="M63" s="27"/>
    </row>
    <row r="64" spans="1:13" ht="12.75">
      <c r="A64" s="27"/>
      <c r="B64" s="3" t="s">
        <v>21</v>
      </c>
      <c r="C64" s="54" t="str">
        <f t="shared" si="4"/>
        <v>-</v>
      </c>
      <c r="D64" s="55">
        <v>54</v>
      </c>
      <c r="E64" s="63"/>
      <c r="F64" s="1" t="str">
        <f t="shared" si="5"/>
        <v>-</v>
      </c>
      <c r="G64" s="20" t="str">
        <f t="shared" si="3"/>
        <v>-</v>
      </c>
      <c r="H64" s="27"/>
      <c r="I64" s="30"/>
      <c r="J64" s="30"/>
      <c r="K64" s="30"/>
      <c r="L64" s="30"/>
      <c r="M64" s="27"/>
    </row>
    <row r="65" spans="1:13" ht="12.75">
      <c r="A65" s="27"/>
      <c r="B65" s="3" t="s">
        <v>18</v>
      </c>
      <c r="C65" s="54" t="str">
        <f t="shared" si="4"/>
        <v>-</v>
      </c>
      <c r="D65" s="55">
        <v>55</v>
      </c>
      <c r="E65" s="63"/>
      <c r="F65" s="1" t="str">
        <f t="shared" si="5"/>
        <v>-</v>
      </c>
      <c r="G65" s="20" t="str">
        <f t="shared" si="3"/>
        <v>-</v>
      </c>
      <c r="H65" s="27"/>
      <c r="I65" s="30"/>
      <c r="J65" s="30"/>
      <c r="K65" s="30"/>
      <c r="L65" s="30"/>
      <c r="M65" s="27"/>
    </row>
    <row r="66" spans="1:13" ht="12.75">
      <c r="A66" s="27"/>
      <c r="B66" s="3" t="s">
        <v>20</v>
      </c>
      <c r="C66" s="54" t="str">
        <f t="shared" si="4"/>
        <v>-</v>
      </c>
      <c r="D66" s="55">
        <v>56</v>
      </c>
      <c r="E66" s="63"/>
      <c r="F66" s="1" t="str">
        <f t="shared" si="5"/>
        <v>-</v>
      </c>
      <c r="G66" s="20" t="str">
        <f>IF(OR($E66="A",$E66="B",$E66="C",$E66="D",$E66="E",$E66="non so")=FALSE,"-",IF($E66&lt;&gt;"",C66*3,""))</f>
        <v>-</v>
      </c>
      <c r="H66" s="27"/>
      <c r="I66" s="30"/>
      <c r="J66" s="30"/>
      <c r="K66" s="30"/>
      <c r="L66" s="30"/>
      <c r="M66" s="27"/>
    </row>
    <row r="67" spans="1:13" ht="12.75">
      <c r="A67" s="27"/>
      <c r="B67" s="3" t="s">
        <v>20</v>
      </c>
      <c r="C67" s="54" t="str">
        <f t="shared" si="4"/>
        <v>-</v>
      </c>
      <c r="D67" s="55">
        <v>57</v>
      </c>
      <c r="E67" s="63"/>
      <c r="F67" s="1" t="str">
        <f t="shared" si="5"/>
        <v>-</v>
      </c>
      <c r="G67" s="20" t="str">
        <f>IF(OR($E67="A",$E67="B",$E67="C",$E67="D",$E67="E",$E67="non so")=FALSE,"-",IF($E67&lt;&gt;"",C67*3,""))</f>
        <v>-</v>
      </c>
      <c r="H67" s="27"/>
      <c r="I67" s="30"/>
      <c r="J67" s="30"/>
      <c r="K67" s="30"/>
      <c r="L67" s="30"/>
      <c r="M67" s="27"/>
    </row>
    <row r="68" spans="1:13" ht="12.75">
      <c r="A68" s="27"/>
      <c r="B68" s="3" t="s">
        <v>0</v>
      </c>
      <c r="C68" s="54" t="str">
        <f t="shared" si="4"/>
        <v>-</v>
      </c>
      <c r="D68" s="55">
        <v>58</v>
      </c>
      <c r="E68" s="63"/>
      <c r="F68" s="1" t="str">
        <f t="shared" si="5"/>
        <v>-</v>
      </c>
      <c r="G68" s="20" t="str">
        <f>IF(OR($E68="A",$E68="B",$E68="C",$E68="D",$E68="E",$E68="non so")=FALSE,"-",IF($E68&lt;&gt;"",C68*3,""))</f>
        <v>-</v>
      </c>
      <c r="H68" s="27"/>
      <c r="I68" s="30"/>
      <c r="J68" s="30"/>
      <c r="K68" s="30"/>
      <c r="L68" s="30"/>
      <c r="M68" s="27"/>
    </row>
    <row r="69" spans="1:13" ht="12.75">
      <c r="A69" s="27"/>
      <c r="B69" s="3" t="s">
        <v>0</v>
      </c>
      <c r="C69" s="54" t="str">
        <f t="shared" si="4"/>
        <v>-</v>
      </c>
      <c r="D69" s="55">
        <v>59</v>
      </c>
      <c r="E69" s="63"/>
      <c r="F69" s="1" t="str">
        <f t="shared" si="5"/>
        <v>-</v>
      </c>
      <c r="G69" s="20" t="str">
        <f>IF(OR($E69="A",$E69="B",$E69="C",$E69="D",$E69="E",$E69="non so")=FALSE,"-",IF($E69&lt;&gt;"",C69*3,""))</f>
        <v>-</v>
      </c>
      <c r="H69" s="27"/>
      <c r="I69" s="30"/>
      <c r="J69" s="30"/>
      <c r="K69" s="30"/>
      <c r="L69" s="30"/>
      <c r="M69" s="27"/>
    </row>
    <row r="70" spans="1:13" ht="12.75">
      <c r="A70" s="27"/>
      <c r="B70" s="3" t="s">
        <v>21</v>
      </c>
      <c r="C70" s="54" t="str">
        <f t="shared" si="4"/>
        <v>-</v>
      </c>
      <c r="D70" s="55">
        <v>60</v>
      </c>
      <c r="E70" s="63"/>
      <c r="F70" s="1" t="str">
        <f t="shared" si="5"/>
        <v>-</v>
      </c>
      <c r="G70" s="20" t="str">
        <f>IF(OR($E70="A",$E70="B",$E70="C",$E70="D",$E70="E",$E70="non so")=FALSE,"-",IF($E70&lt;&gt;"",C70*3,""))</f>
        <v>-</v>
      </c>
      <c r="H70" s="27"/>
      <c r="I70" s="30"/>
      <c r="J70" s="30"/>
      <c r="K70" s="30"/>
      <c r="L70" s="30"/>
      <c r="M70" s="27"/>
    </row>
    <row r="71" spans="1:13" ht="12.75">
      <c r="A71" s="27"/>
      <c r="B71" s="3" t="s">
        <v>0</v>
      </c>
      <c r="C71" s="54" t="str">
        <f t="shared" si="4"/>
        <v>-</v>
      </c>
      <c r="D71" s="55">
        <v>61</v>
      </c>
      <c r="E71" s="63"/>
      <c r="F71" s="1" t="str">
        <f t="shared" si="5"/>
        <v>-</v>
      </c>
      <c r="G71" s="20" t="str">
        <f>IF(OR($E71="A",$E71="B",$E71="C",$E71="D",$E71="E",$E71="non so")=FALSE,"-",IF($E71&lt;&gt;"",C71*2,""))</f>
        <v>-</v>
      </c>
      <c r="H71" s="27"/>
      <c r="I71" s="30"/>
      <c r="J71" s="30"/>
      <c r="K71" s="30"/>
      <c r="L71" s="30"/>
      <c r="M71" s="27"/>
    </row>
    <row r="72" spans="1:13" ht="12.75">
      <c r="A72" s="27"/>
      <c r="B72" s="3" t="s">
        <v>21</v>
      </c>
      <c r="C72" s="54" t="str">
        <f t="shared" si="4"/>
        <v>-</v>
      </c>
      <c r="D72" s="55">
        <v>62</v>
      </c>
      <c r="E72" s="63"/>
      <c r="F72" s="1" t="str">
        <f t="shared" si="5"/>
        <v>-</v>
      </c>
      <c r="G72" s="20" t="str">
        <f>IF(OR($E72="A",$E72="B",$E72="C",$E72="D",$E72="E",$E72="non so")=FALSE,"-",IF($E72&lt;&gt;"",C72*2,""))</f>
        <v>-</v>
      </c>
      <c r="H72" s="27"/>
      <c r="I72" s="30"/>
      <c r="J72" s="30"/>
      <c r="K72" s="30"/>
      <c r="L72" s="30"/>
      <c r="M72" s="27"/>
    </row>
    <row r="73" spans="1:13" ht="12.75">
      <c r="A73" s="27"/>
      <c r="B73" s="3" t="s">
        <v>0</v>
      </c>
      <c r="C73" s="54" t="str">
        <f t="shared" si="4"/>
        <v>-</v>
      </c>
      <c r="D73" s="55">
        <v>63</v>
      </c>
      <c r="E73" s="63"/>
      <c r="F73" s="1" t="str">
        <f t="shared" si="5"/>
        <v>-</v>
      </c>
      <c r="G73" s="20" t="str">
        <f>IF(OR($E73="A",$E73="B",$E73="C",$E73="D",$E73="E",$E73="non so")=FALSE,"-",IF($E73&lt;&gt;"",C73*2,""))</f>
        <v>-</v>
      </c>
      <c r="H73" s="27"/>
      <c r="I73" s="30"/>
      <c r="J73" s="30"/>
      <c r="K73" s="30"/>
      <c r="L73" s="30"/>
      <c r="M73" s="27"/>
    </row>
    <row r="74" spans="1:13" ht="12.75">
      <c r="A74" s="27"/>
      <c r="B74" s="3" t="s">
        <v>18</v>
      </c>
      <c r="C74" s="54" t="str">
        <f t="shared" si="4"/>
        <v>-</v>
      </c>
      <c r="D74" s="55">
        <v>64</v>
      </c>
      <c r="E74" s="63"/>
      <c r="F74" s="1" t="str">
        <f t="shared" si="5"/>
        <v>-</v>
      </c>
      <c r="G74" s="20" t="str">
        <f>IF(OR($E74="A",$E74="B",$E74="C",$E74="D",$E74="E",$E74="non so")=FALSE,"-",IF($E74&lt;&gt;"",C74*2,""))</f>
        <v>-</v>
      </c>
      <c r="H74" s="27"/>
      <c r="I74" s="30"/>
      <c r="J74" s="30"/>
      <c r="K74" s="30"/>
      <c r="L74" s="30"/>
      <c r="M74" s="27"/>
    </row>
    <row r="75" spans="1:13" ht="13.5" thickBot="1">
      <c r="A75" s="27"/>
      <c r="B75" s="56" t="s">
        <v>19</v>
      </c>
      <c r="C75" s="57" t="str">
        <f t="shared" si="4"/>
        <v>-</v>
      </c>
      <c r="D75" s="58">
        <v>65</v>
      </c>
      <c r="E75" s="64"/>
      <c r="F75" s="4" t="str">
        <f t="shared" si="5"/>
        <v>-</v>
      </c>
      <c r="G75" s="21" t="str">
        <f>IF(OR($E75="A",$E75="B",$E75="C",$E75="D",$E75="E",$E75="non so")=FALSE,"-",IF($E75&lt;&gt;"",C75*2,""))</f>
        <v>-</v>
      </c>
      <c r="H75" s="27"/>
      <c r="I75" s="30"/>
      <c r="J75" s="30"/>
      <c r="K75" s="30"/>
      <c r="L75" s="30"/>
      <c r="M75" s="27"/>
    </row>
    <row r="76" spans="1:13" ht="13.5" thickTop="1">
      <c r="A76" s="27"/>
      <c r="B76" s="27"/>
      <c r="C76" s="27"/>
      <c r="D76" s="30"/>
      <c r="E76" s="30"/>
      <c r="F76" s="30"/>
      <c r="G76" s="27"/>
      <c r="H76" s="27"/>
      <c r="I76" s="30"/>
      <c r="J76" s="30"/>
      <c r="K76" s="30"/>
      <c r="L76" s="30"/>
      <c r="M76" s="27"/>
    </row>
  </sheetData>
  <sheetProtection password="C54E" sheet="1" objects="1" scenarios="1"/>
  <mergeCells count="3">
    <mergeCell ref="E1:G1"/>
    <mergeCell ref="D9:G9"/>
    <mergeCell ref="I12:K13"/>
  </mergeCells>
  <dataValidations count="17">
    <dataValidation type="custom" allowBlank="1" showInputMessage="1" showErrorMessage="1" errorTitle="Punti pesati" error="Calcolato in automatico:&#10;Non immettere dati&#10;Per uscire seleziona &quot;Annulla&quot;" sqref="G41:G65">
      <formula1>"SE(O($A2=""A"";$A2=""B"";$A2=""C"";$A2=""D"";$A2=""E"";$A2=""non so"")=FALSO;""-"";SE($A2&lt;&gt;"""";C2*2,6;""""))"</formula1>
    </dataValidation>
    <dataValidation type="custom" allowBlank="1" showInputMessage="1" showErrorMessage="1" errorTitle="Punti assoluti" error="Calcolato in automatico:&#10;Non immettere dati&#10;Per uscire seleziona &quot;Annulla&quot;" sqref="C12:C75">
      <formula1>"SE(O($A2=""A"";$A2=""B"";$A2=""C"";$A2=""D"";$A2=""E"";$A2=""non so"")=FALSO;""-"";SE($A2&lt;&gt;"""";SE($A2=$B2;1,25;0)+SE($A2=""non so"";0;-0,25);""""))"</formula1>
    </dataValidation>
    <dataValidation type="whole" operator="equal" allowBlank="1" showInputMessage="1" showErrorMessage="1" prompt="inglese" errorTitle="N° quesito" error="Seleziona &quot;Annulla&quot; e poi immetti il N° progressivo corretto" sqref="D11">
      <formula1>1</formula1>
    </dataValidation>
    <dataValidation type="whole" operator="equal" allowBlank="1" showInputMessage="1" showErrorMessage="1" prompt="inglese" errorTitle="N° quesito" error="Seleziona &quot;Annulla&quot; e poi immetti il N° progressivo corretto" sqref="D12">
      <formula1>2</formula1>
    </dataValidation>
    <dataValidation type="list" allowBlank="1" showInputMessage="1" showErrorMessage="1" promptTitle="Risposta" prompt="Scegliere tra le opzioni A,B,C,D,E,non so" errorTitle="Risposta" error="Seleziona &quot;Annulla&quot; e poi scegli tra le opzioni A,B,C,D,E,non so" sqref="E11:E75">
      <formula1>"A,B,C,D,E,non so"</formula1>
    </dataValidation>
    <dataValidation type="whole" operator="equal" allowBlank="1" showInputMessage="1" showErrorMessage="1" prompt="inglese" errorTitle="N° quesito" error="Seleziona &quot;Annulla&quot; e poi immetti il N° progressivo corretto" sqref="D13">
      <formula1>3</formula1>
    </dataValidation>
    <dataValidation type="whole" operator="equal" allowBlank="1" showInputMessage="1" showErrorMessage="1" prompt="inglese" errorTitle="N° quesito" error="Seleziona &quot;Annulla&quot; e poi immetti il N° progressivo corretto" sqref="D14">
      <formula1>4</formula1>
    </dataValidation>
    <dataValidation type="whole" operator="equal" allowBlank="1" showInputMessage="1" showErrorMessage="1" prompt="inglese" errorTitle="N° quesito" error="Seleziona &quot;Annulla&quot; e poi immetti il N° progressivo corretto" sqref="D15:D40">
      <formula1>5</formula1>
    </dataValidation>
    <dataValidation type="whole" operator="equal" allowBlank="1" showInputMessage="1" showErrorMessage="1" prompt="matematica" errorTitle="N° quesito" error="Seleziona &quot;Annulla&quot; e poi immetti il N° progressivo corretto" sqref="D41:D65">
      <formula1>5</formula1>
    </dataValidation>
    <dataValidation type="whole" operator="equal" allowBlank="1" showInputMessage="1" showErrorMessage="1" prompt="comprensione&#10;verbale" errorTitle="N° quesito" error="Seleziona &quot;Annulla&quot; e poi immetti il N° progressivo corretto" sqref="D66:D70">
      <formula1>5</formula1>
    </dataValidation>
    <dataValidation type="whole" operator="equal" allowBlank="1" showInputMessage="1" showErrorMessage="1" prompt="fisica" errorTitle="N° quesito" error="Seleziona &quot;Annulla&quot; e poi immetti il N° progressivo corretto" sqref="D71:D75">
      <formula1>5</formula1>
    </dataValidation>
    <dataValidation type="custom" allowBlank="1" showInputMessage="1" showErrorMessage="1" errorTitle="Punti pesati" error="Calcolato in automatico:&#10;Non immettere dati&#10;Per uscire seleziona &quot;Annulla&quot;" sqref="G16:G40">
      <formula1>"SE(O($C3=""A"";$C3=""B"";$C3=""C"";$C3=""D"";$C3=""E"";$C3=""non so"")=FALSO;""-"";SE($C3&lt;&gt;"""";E3/3;""""))"</formula1>
    </dataValidation>
    <dataValidation type="custom" allowBlank="1" showInputMessage="1" showErrorMessage="1" errorTitle="Punti pesati" error="Calcolato in automatico:&#10;Non immettere dati&#10;Per uscire seleziona &quot;Annulla&quot;" sqref="G66:G70">
      <formula1>"SE(O($C58=""A"";$C58=""B"";$C58=""C"";$C58=""D"";$C58=""E"";$C58=""non so"")=FALSO;""-"";SE($C58&lt;&gt;"""";E58*3;""""))"</formula1>
    </dataValidation>
    <dataValidation type="custom" allowBlank="1" showInputMessage="1" showErrorMessage="1" errorTitle="Punti pesati" error="Calcolato in automatico:&#10;Non immettere dati&#10;Per uscire seleziona &quot;Annulla&quot;" sqref="G71:G75">
      <formula1>"SE(O($C63=""A"";$C63=""B"";$C63=""C"";$C63=""D"";$C63=""E"";$C63=""non so"")=FALSO;""-"";SE($C63&lt;&gt;"""";E63*2;""""))"</formula1>
    </dataValidation>
    <dataValidation type="custom" allowBlank="1" showInputMessage="1" showErrorMessage="1" errorTitle="Risposta esatta" error="Inserito in automatico:&#10;Non immettere dati&#10;Per uscire seleziona &quot;Annulla&quot;" sqref="B12:B75">
      <formula1>"SE(O($C3=""A"";$C3=""B"";$C3=""C"";$C3=""D"";$C3=""E"";$C3=""non so"")=FALSO;""-"";SE($C3&lt;&gt;"""";Nascosto!C3;""""))"</formula1>
    </dataValidation>
    <dataValidation allowBlank="1" showInputMessage="1" showErrorMessage="1" prompt="Soglia di superamento:&#10;60 punti" sqref="I7"/>
    <dataValidation allowBlank="1" showInputMessage="1" showErrorMessage="1" prompt="Soglia di superamento:&#10;24 risposte esatte" sqref="I3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Dip. Matematica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Commissione Test del Politecnico di Milano</dc:creator>
  <cp:keywords/>
  <dc:description/>
  <cp:lastModifiedBy>Chiara Vigano'</cp:lastModifiedBy>
  <cp:lastPrinted>2005-12-17T23:00:09Z</cp:lastPrinted>
  <dcterms:created xsi:type="dcterms:W3CDTF">2005-12-16T13:50:17Z</dcterms:created>
  <dcterms:modified xsi:type="dcterms:W3CDTF">2016-07-20T11:25:01Z</dcterms:modified>
  <cp:category/>
  <cp:version/>
  <cp:contentType/>
  <cp:contentStatus/>
</cp:coreProperties>
</file>